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<sst xmlns="http://schemas.openxmlformats.org/spreadsheetml/2006/main" count="295" uniqueCount="222">
  <si>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</si>
  <si>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</si>
  <si>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</si>
  <si>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</si>
  <si>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</si>
  <si>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</si>
  <si>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</si>
  <si>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</si>
  <si>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</si>
  <si>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</si>
  <si>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</si>
  <si>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</si>
  <si>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</si>
  <si>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</si>
  <si>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</si>
  <si>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</si>
  <si>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</si>
  <si>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</si>
  <si>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</si>
  <si>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</si>
  <si>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</si>
  <si>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</si>
  <si>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</si>
  <si>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</si>
  <si>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</si>
  <si>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</si>
  <si>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</si>
  <si>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</si>
  <si>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</si>
  <si>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</si>
  <si>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</si>
  <si>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</si>
  <si>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</si>
  <si>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</si>
  <si>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</si>
  <si>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</si>
  <si>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</si>
  <si>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</si>
  <si>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</si>
  <si>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</si>
  <si>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</si>
  <si>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</si>
  <si>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</si>
  <si>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</si>
  <si>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</si>
  <si>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</si>
  <si>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</si>
  <si>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</si>
  <si>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</si>
  <si>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</si>
  <si>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</si>
  <si>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</si>
  <si>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</si>
  <si>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</si>
  <si>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</si>
  <si>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</si>
  <si>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</si>
  <si>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</si>
  <si>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</si>
  <si>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</si>
  <si>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</si>
  <si>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</si>
  <si>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</si>
  <si>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</si>
  <si>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</si>
  <si>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</si>
  <si>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</si>
  <si>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</si>
  <si>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</si>
  <si>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</si>
  <si>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</si>
  <si>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</si>
  <si>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</si>
  <si>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</si>
  <si>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</si>
  <si>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</si>
  <si>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</si>
  <si>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</si>
  <si>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</si>
  <si>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</si>
  <si>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</si>
  <si>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</si>
  <si>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</si>
  <si>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</si>
  <si>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</si>
  <si>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</si>
  <si>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</si>
  <si>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</si>
  <si>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</si>
  <si>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</si>
  <si>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</si>
  <si>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</si>
  <si>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</si>
  <si>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</si>
  <si>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</si>
  <si>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</si>
  <si>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</si>
  <si>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</si>
  <si>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</si>
  <si>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</si>
  <si>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</si>
  <si>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</si>
  <si>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</si>
  <si>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</si>
  <si>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</si>
  <si>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</si>
  <si>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</si>
  <si>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</si>
  <si>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</si>
  <si>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</si>
  <si>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</si>
  <si>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</si>
  <si>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</si>
  <si>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</si>
  <si>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</si>
  <si>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</si>
  <si>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</si>
  <si>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</si>
  <si>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</si>
  <si>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</si>
  <si>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</si>
  <si>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</si>
  <si>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</si>
  <si>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</si>
  <si>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</si>
  <si>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</si>
  <si>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</si>
  <si>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</si>
  <si>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</si>
  <si>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</si>
  <si>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</si>
  <si>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</si>
  <si>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</si>
  <si>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</si>
  <si>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</si>
  <si>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</si>
  <si>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</si>
  <si>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</si>
  <si>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</si>
  <si>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</si>
  <si>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</si>
  <si>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</si>
  <si>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</si>
  <si>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</si>
  <si>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</si>
  <si>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</si>
  <si>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</si>
  <si>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</si>
  <si>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</si>
  <si>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</si>
  <si>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</si>
  <si>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</si>
  <si>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</si>
  <si>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</si>
  <si>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</si>
  <si>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</si>
  <si>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</si>
  <si>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</si>
  <si>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</si>
  <si>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</si>
  <si>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</si>
  <si>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</si>
  <si>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</si>
  <si>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</si>
  <si>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</si>
  <si>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</si>
  <si>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</si>
  <si>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</si>
  <si>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</si>
  <si>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</si>
  <si>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</si>
  <si>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</si>
  <si>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</si>
  <si>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</si>
  <si>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</si>
  <si>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</si>
  <si>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</si>
  <si>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</si>
  <si>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</si>
  <si>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</si>
  <si>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</si>
  <si>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</si>
  <si>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</si>
  <si>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</si>
  <si>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</si>
  <si>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</si>
  <si>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</si>
  <si>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</si>
  <si>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</si>
  <si>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</si>
  <si>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</si>
  <si>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</si>
  <si>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</si>
  <si>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</si>
  <si>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</si>
  <si>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</si>
  <si>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</si>
  <si>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</si>
  <si>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</si>
  <si>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</si>
  <si>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</si>
  <si>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</si>
  <si>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</si>
  <si>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</si>
  <si>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</si>
  <si>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</si>
  <si>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</si>
  <si>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</si>
  <si>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</si>
  <si>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</si>
  <si>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</si>
  <si>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Маньківський районний суд Черкаської області</t>
  </si>
  <si>
    <t>20101.смт. Маньківка.вул. Соборна 8</t>
  </si>
  <si>
    <t>Доручення судів України / іноземних судів</t>
  </si>
  <si>
    <t xml:space="preserve">Розглянуто справ судом присяжних </t>
  </si>
  <si>
    <t>І.Д. Калієвський</t>
  </si>
  <si>
    <t>І.В. Мануєва</t>
  </si>
  <si>
    <t>(04748) 6-19-43</t>
  </si>
  <si>
    <t>(04748) 6-10-68</t>
  </si>
  <si>
    <t>inbox@mn.ck.court.gov.ua</t>
  </si>
  <si>
    <t>3 січня 2023 року</t>
  </si>
  <si>
    <t>Голова суду: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</si>
</sst>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210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165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211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212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&amp;LC732B179&amp;C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34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181</v>
      </c>
      <c r="F6" s="103">
        <v>111</v>
      </c>
      <c r="G6" s="103">
        <v>1</v>
      </c>
      <c r="H6" s="103">
        <v>119</v>
      </c>
      <c r="I6" s="121" t="s">
        <v>208</v>
      </c>
      <c r="J6" s="103">
        <v>62</v>
      </c>
      <c r="K6" s="84">
        <v>27</v>
      </c>
      <c r="L6" s="91">
        <f aca="true" t="shared" si="0" ref="L6:L46">E6-F6</f>
        <v>70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8</v>
      </c>
      <c r="F7" s="103">
        <v>7</v>
      </c>
      <c r="G7" s="103">
        <v>1</v>
      </c>
      <c r="H7" s="103">
        <v>8</v>
      </c>
      <c r="I7" s="103">
        <v>3</v>
      </c>
      <c r="J7" s="103"/>
      <c r="K7" s="84"/>
      <c r="L7" s="91">
        <f t="shared" si="0"/>
        <v>1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 t="shared" si="0"/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72</v>
      </c>
      <c r="F9" s="103">
        <v>66</v>
      </c>
      <c r="G9" s="103"/>
      <c r="H9" s="85">
        <v>63</v>
      </c>
      <c r="I9" s="103">
        <v>51</v>
      </c>
      <c r="J9" s="103">
        <v>9</v>
      </c>
      <c r="K9" s="84">
        <v>1</v>
      </c>
      <c r="L9" s="91">
        <f t="shared" si="0"/>
        <v>6</v>
      </c>
    </row>
    <row r="10" spans="1:12" s="4" customFormat="1" ht="27" customHeight="1">
      <c r="A10" s="166"/>
      <c r="B10" s="163" t="s">
        <v>170</v>
      </c>
      <c r="C10" s="164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7</v>
      </c>
      <c r="G12" s="103"/>
      <c r="H12" s="103">
        <v>8</v>
      </c>
      <c r="I12" s="103">
        <v>4</v>
      </c>
      <c r="J12" s="103"/>
      <c r="K12" s="84"/>
      <c r="L12" s="91">
        <f t="shared" si="0"/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>
        <v>2</v>
      </c>
      <c r="J14" s="106"/>
      <c r="K14" s="94"/>
      <c r="L14" s="91">
        <f t="shared" si="0"/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 aca="true" t="shared" si="1" ref="E16:K16">SUM(E6:E15)</f>
        <v>273</v>
      </c>
      <c r="F16" s="84">
        <f t="shared" si="1"/>
        <v>195</v>
      </c>
      <c r="G16" s="84">
        <f t="shared" si="1"/>
        <v>2</v>
      </c>
      <c r="H16" s="84">
        <f t="shared" si="1"/>
        <v>202</v>
      </c>
      <c r="I16" s="84">
        <f t="shared" si="1"/>
        <v>60</v>
      </c>
      <c r="J16" s="84">
        <f t="shared" si="1"/>
        <v>71</v>
      </c>
      <c r="K16" s="84">
        <f t="shared" si="1"/>
        <v>28</v>
      </c>
      <c r="L16" s="91">
        <f t="shared" si="0"/>
        <v>78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24</v>
      </c>
      <c r="F17" s="84">
        <v>24</v>
      </c>
      <c r="G17" s="84"/>
      <c r="H17" s="84">
        <v>24</v>
      </c>
      <c r="I17" s="84">
        <v>20</v>
      </c>
      <c r="J17" s="84"/>
      <c r="K17" s="84"/>
      <c r="L17" s="91">
        <f t="shared" si="0"/>
        <v>0</v>
      </c>
    </row>
    <row r="18" spans="1:12" ht="13.5" customHeight="1">
      <c r="A18" s="166"/>
      <c r="B18" s="96"/>
      <c r="C18" s="97" t="s">
        <v>167</v>
      </c>
      <c r="D18" s="39">
        <v>13</v>
      </c>
      <c r="E18" s="84">
        <v>26</v>
      </c>
      <c r="F18" s="84">
        <v>20</v>
      </c>
      <c r="G18" s="84"/>
      <c r="H18" s="84">
        <v>22</v>
      </c>
      <c r="I18" s="84">
        <v>15</v>
      </c>
      <c r="J18" s="84">
        <v>4</v>
      </c>
      <c r="K18" s="84">
        <v>1</v>
      </c>
      <c r="L18" s="91">
        <f t="shared" si="0"/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66"/>
      <c r="B21" s="158" t="s">
        <v>170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30</v>
      </c>
      <c r="F25" s="94">
        <v>24</v>
      </c>
      <c r="G25" s="94"/>
      <c r="H25" s="94">
        <v>26</v>
      </c>
      <c r="I25" s="94">
        <v>15</v>
      </c>
      <c r="J25" s="94">
        <v>4</v>
      </c>
      <c r="K25" s="94">
        <v>1</v>
      </c>
      <c r="L25" s="91">
        <f t="shared" si="0"/>
        <v>6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16</v>
      </c>
      <c r="F26" s="84">
        <v>16</v>
      </c>
      <c r="G26" s="84"/>
      <c r="H26" s="84">
        <v>16</v>
      </c>
      <c r="I26" s="84">
        <v>15</v>
      </c>
      <c r="J26" s="84"/>
      <c r="K26" s="84"/>
      <c r="L26" s="91">
        <f t="shared" si="0"/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</v>
      </c>
      <c r="F27" s="111">
        <v>2</v>
      </c>
      <c r="G27" s="111"/>
      <c r="H27" s="111">
        <v>2</v>
      </c>
      <c r="I27" s="111"/>
      <c r="J27" s="111"/>
      <c r="K27" s="111"/>
      <c r="L27" s="91">
        <f t="shared" si="0"/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282</v>
      </c>
      <c r="F28" s="84">
        <v>279</v>
      </c>
      <c r="G28" s="84">
        <v>1</v>
      </c>
      <c r="H28" s="84">
        <v>277</v>
      </c>
      <c r="I28" s="84">
        <v>273</v>
      </c>
      <c r="J28" s="84">
        <v>5</v>
      </c>
      <c r="K28" s="84"/>
      <c r="L28" s="91">
        <f t="shared" si="0"/>
        <v>3</v>
      </c>
    </row>
    <row r="29" spans="1:12" ht="14.25" customHeight="1">
      <c r="A29" s="175"/>
      <c r="B29" s="95"/>
      <c r="C29" s="97" t="s">
        <v>168</v>
      </c>
      <c r="D29" s="39">
        <v>24</v>
      </c>
      <c r="E29" s="84">
        <v>342</v>
      </c>
      <c r="F29" s="84">
        <v>277</v>
      </c>
      <c r="G29" s="84">
        <v>1</v>
      </c>
      <c r="H29" s="84">
        <v>288</v>
      </c>
      <c r="I29" s="84">
        <v>246</v>
      </c>
      <c r="J29" s="84">
        <v>54</v>
      </c>
      <c r="K29" s="84">
        <v>6</v>
      </c>
      <c r="L29" s="91">
        <f t="shared" si="0"/>
        <v>65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29</v>
      </c>
      <c r="F30" s="84">
        <v>29</v>
      </c>
      <c r="G30" s="84"/>
      <c r="H30" s="84">
        <v>29</v>
      </c>
      <c r="I30" s="84">
        <v>28</v>
      </c>
      <c r="J30" s="84"/>
      <c r="K30" s="84"/>
      <c r="L30" s="91">
        <f t="shared" si="0"/>
        <v>0</v>
      </c>
    </row>
    <row r="31" spans="1:12" ht="18" customHeight="1">
      <c r="A31" s="175"/>
      <c r="B31" s="95"/>
      <c r="C31" s="97" t="s">
        <v>169</v>
      </c>
      <c r="D31" s="39">
        <v>26</v>
      </c>
      <c r="E31" s="84">
        <v>30</v>
      </c>
      <c r="F31" s="84">
        <v>28</v>
      </c>
      <c r="G31" s="84"/>
      <c r="H31" s="84">
        <v>26</v>
      </c>
      <c r="I31" s="84">
        <v>23</v>
      </c>
      <c r="J31" s="84">
        <v>4</v>
      </c>
      <c r="K31" s="84"/>
      <c r="L31" s="91">
        <f t="shared" si="0"/>
        <v>2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75"/>
      <c r="B33" s="158" t="s">
        <v>171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 t="shared" si="0"/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6</v>
      </c>
      <c r="F36" s="84">
        <v>5</v>
      </c>
      <c r="G36" s="84">
        <v>1</v>
      </c>
      <c r="H36" s="84">
        <v>6</v>
      </c>
      <c r="I36" s="84"/>
      <c r="J36" s="84"/>
      <c r="K36" s="84"/>
      <c r="L36" s="91">
        <f t="shared" si="0"/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7</v>
      </c>
      <c r="F37" s="84">
        <v>7</v>
      </c>
      <c r="G37" s="84"/>
      <c r="H37" s="84">
        <v>7</v>
      </c>
      <c r="I37" s="84">
        <v>5</v>
      </c>
      <c r="J37" s="84"/>
      <c r="K37" s="84"/>
      <c r="L37" s="91">
        <f t="shared" si="0"/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75"/>
      <c r="B39" s="158" t="s">
        <v>213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418</v>
      </c>
      <c r="F40" s="94">
        <v>350</v>
      </c>
      <c r="G40" s="94">
        <v>3</v>
      </c>
      <c r="H40" s="94">
        <v>355</v>
      </c>
      <c r="I40" s="94">
        <v>289</v>
      </c>
      <c r="J40" s="94">
        <v>63</v>
      </c>
      <c r="K40" s="94">
        <v>6</v>
      </c>
      <c r="L40" s="91">
        <f t="shared" si="0"/>
        <v>68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551</v>
      </c>
      <c r="F41" s="84">
        <v>529</v>
      </c>
      <c r="G41" s="84"/>
      <c r="H41" s="84">
        <v>534</v>
      </c>
      <c r="I41" s="121" t="s">
        <v>208</v>
      </c>
      <c r="J41" s="84">
        <v>17</v>
      </c>
      <c r="K41" s="84"/>
      <c r="L41" s="91">
        <f t="shared" si="0"/>
        <v>22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 t="shared" si="0"/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1</v>
      </c>
      <c r="F43" s="84">
        <v>1</v>
      </c>
      <c r="G43" s="84"/>
      <c r="H43" s="84">
        <v>1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6</v>
      </c>
      <c r="F44" s="84">
        <v>6</v>
      </c>
      <c r="G44" s="84"/>
      <c r="H44" s="84">
        <v>6</v>
      </c>
      <c r="I44" s="84">
        <v>6</v>
      </c>
      <c r="J44" s="84"/>
      <c r="K44" s="84"/>
      <c r="L44" s="91">
        <f t="shared" si="0"/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558</v>
      </c>
      <c r="F45" s="84">
        <f aca="true" t="shared" si="2" ref="F45:K45">F41+F43+F44</f>
        <v>536</v>
      </c>
      <c r="G45" s="84">
        <f t="shared" si="2"/>
        <v>0</v>
      </c>
      <c r="H45" s="84">
        <f t="shared" si="2"/>
        <v>541</v>
      </c>
      <c r="I45" s="84">
        <f>I43+I44</f>
        <v>7</v>
      </c>
      <c r="J45" s="84">
        <f t="shared" si="2"/>
        <v>17</v>
      </c>
      <c r="K45" s="84">
        <f t="shared" si="2"/>
        <v>0</v>
      </c>
      <c r="L45" s="91">
        <f t="shared" si="0"/>
        <v>22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3" ref="E46:K46">E16+E25+E40+E45</f>
        <v>1279</v>
      </c>
      <c r="F46" s="84">
        <f t="shared" si="3"/>
        <v>1105</v>
      </c>
      <c r="G46" s="84">
        <f t="shared" si="3"/>
        <v>5</v>
      </c>
      <c r="H46" s="84">
        <f t="shared" si="3"/>
        <v>1124</v>
      </c>
      <c r="I46" s="84">
        <f t="shared" si="3"/>
        <v>371</v>
      </c>
      <c r="J46" s="84">
        <f t="shared" si="3"/>
        <v>155</v>
      </c>
      <c r="K46" s="84">
        <f t="shared" si="3"/>
        <v>35</v>
      </c>
      <c r="L46" s="91">
        <f t="shared" si="0"/>
        <v>174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&amp;LC732B179&amp;C&amp;R2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12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45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12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16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15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180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10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62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444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5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2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>
        <v>2</v>
      </c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1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172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10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36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172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&amp;LC732B179&amp;C&amp;R3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75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13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40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166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156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26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214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>
        <v>1</v>
      </c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30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159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107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339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79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11295159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4942304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179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1000</v>
      </c>
      <c r="F58" s="109">
        <f>F59+F62+F63+F64</f>
        <v>118</v>
      </c>
      <c r="G58" s="109">
        <f>G59+G62+G63+G64</f>
        <v>1</v>
      </c>
      <c r="H58" s="109">
        <f>H59+H62+H63+H64</f>
        <v>2</v>
      </c>
      <c r="I58" s="109">
        <f>I59+I62+I63+I64</f>
        <v>3</v>
      </c>
    </row>
    <row r="59" spans="1:9" ht="13.5" customHeight="1">
      <c r="A59" s="201" t="s">
        <v>103</v>
      </c>
      <c r="B59" s="201"/>
      <c r="C59" s="201"/>
      <c r="D59" s="201"/>
      <c r="E59" s="94">
        <v>171</v>
      </c>
      <c r="F59" s="94">
        <v>25</v>
      </c>
      <c r="G59" s="94">
        <v>1</v>
      </c>
      <c r="H59" s="94">
        <v>2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95</v>
      </c>
      <c r="F60" s="86">
        <v>20</v>
      </c>
      <c r="G60" s="86"/>
      <c r="H60" s="86">
        <v>1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6</v>
      </c>
      <c r="F61" s="86">
        <v>1</v>
      </c>
      <c r="G61" s="86"/>
      <c r="H61" s="86">
        <v>1</v>
      </c>
      <c r="I61" s="86"/>
    </row>
    <row r="62" spans="1:9" ht="13.5" customHeight="1">
      <c r="A62" s="252" t="s">
        <v>30</v>
      </c>
      <c r="B62" s="252"/>
      <c r="C62" s="252"/>
      <c r="D62" s="252"/>
      <c r="E62" s="84">
        <v>21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289</v>
      </c>
      <c r="F63" s="84">
        <v>66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519</v>
      </c>
      <c r="F64" s="84">
        <v>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844</v>
      </c>
      <c r="G68" s="115">
        <v>3475328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272</v>
      </c>
      <c r="G69" s="117">
        <v>2174361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572</v>
      </c>
      <c r="G70" s="117">
        <v>1300967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366</v>
      </c>
      <c r="G71" s="115">
        <v>264795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7" r:id="rId1"/>
  <headerFooter alignWithMargins="0">
    <oddFooter>&amp;LC732B179&amp;C&amp;R4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173</v>
      </c>
      <c r="B3" s="213"/>
      <c r="C3" s="10">
        <v>1</v>
      </c>
      <c r="D3" s="105">
        <f>IF('розділ 1 '!J46&lt;&gt;0,'розділ 1 '!K46*100/'розділ 1 '!J46,0)</f>
        <v>22.580645161290324</v>
      </c>
    </row>
    <row r="4" spans="1:4" ht="18" customHeight="1">
      <c r="A4" s="338" t="s">
        <v>1</v>
      </c>
      <c r="B4" s="64" t="s">
        <v>174</v>
      </c>
      <c r="C4" s="10">
        <v>2</v>
      </c>
      <c r="D4" s="105">
        <f>IF('розділ 1 '!J16&lt;&gt;0,'розділ 1 '!K16*100/'розділ 1 '!J16,0)</f>
        <v>39.436619718309856</v>
      </c>
    </row>
    <row r="5" spans="1:4" ht="18" customHeight="1">
      <c r="A5" s="339"/>
      <c r="B5" s="64" t="s">
        <v>175</v>
      </c>
      <c r="C5" s="10">
        <v>3</v>
      </c>
      <c r="D5" s="105">
        <f>IF('розділ 1 '!J25&lt;&gt;0,'розділ 1 '!K25*100/'розділ 1 '!J25,0)</f>
        <v>25</v>
      </c>
    </row>
    <row r="6" spans="1:4" ht="18" customHeight="1">
      <c r="A6" s="339"/>
      <c r="B6" s="64" t="s">
        <v>176</v>
      </c>
      <c r="C6" s="10">
        <v>4</v>
      </c>
      <c r="D6" s="105">
        <f>IF('розділ 1 '!J40&lt;&gt;0,'розділ 1 '!K40*100/'розділ 1 '!J40,0)</f>
        <v>9.523809523809524</v>
      </c>
    </row>
    <row r="7" spans="1:4" ht="18" customHeight="1">
      <c r="A7" s="339"/>
      <c r="B7" s="67" t="s">
        <v>177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178</v>
      </c>
      <c r="B8" s="213"/>
      <c r="C8" s="10">
        <v>6</v>
      </c>
      <c r="D8" s="105">
        <f>IF('розділ 1 '!F46&lt;&gt;0,'розділ 1 '!H46*100/'розділ 1 '!F46,0)</f>
        <v>101.71945701357465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374.6666666666667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426.3333333333333</v>
      </c>
    </row>
    <row r="11" spans="1:4" ht="16.5" customHeight="1">
      <c r="A11" s="223" t="s">
        <v>62</v>
      </c>
      <c r="B11" s="225"/>
      <c r="C11" s="10">
        <v>9</v>
      </c>
      <c r="D11" s="84">
        <v>36</v>
      </c>
    </row>
    <row r="12" spans="1:4" ht="16.5" customHeight="1">
      <c r="A12" s="252" t="s">
        <v>103</v>
      </c>
      <c r="B12" s="252"/>
      <c r="C12" s="10">
        <v>10</v>
      </c>
      <c r="D12" s="84">
        <v>63</v>
      </c>
    </row>
    <row r="13" spans="1:4" ht="16.5" customHeight="1">
      <c r="A13" s="249" t="s">
        <v>201</v>
      </c>
      <c r="B13" s="251"/>
      <c r="C13" s="10">
        <v>11</v>
      </c>
      <c r="D13" s="94">
        <v>83</v>
      </c>
    </row>
    <row r="14" spans="1:4" ht="16.5" customHeight="1">
      <c r="A14" s="249" t="s">
        <v>202</v>
      </c>
      <c r="B14" s="251"/>
      <c r="C14" s="10">
        <v>12</v>
      </c>
      <c r="D14" s="94">
        <v>139</v>
      </c>
    </row>
    <row r="15" spans="1:4" ht="16.5" customHeight="1">
      <c r="A15" s="252" t="s">
        <v>30</v>
      </c>
      <c r="B15" s="252"/>
      <c r="C15" s="10">
        <v>13</v>
      </c>
      <c r="D15" s="84">
        <v>61</v>
      </c>
    </row>
    <row r="16" spans="1:4" ht="16.5" customHeight="1">
      <c r="A16" s="252" t="s">
        <v>104</v>
      </c>
      <c r="B16" s="252"/>
      <c r="C16" s="10">
        <v>14</v>
      </c>
      <c r="D16" s="84">
        <v>49</v>
      </c>
    </row>
    <row r="17" spans="1:5" ht="16.5" customHeight="1">
      <c r="A17" s="252" t="s">
        <v>108</v>
      </c>
      <c r="B17" s="252"/>
      <c r="C17" s="10">
        <v>15</v>
      </c>
      <c r="D17" s="84">
        <v>16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221</v>
      </c>
      <c r="B20" s="341"/>
      <c r="C20" s="342" t="s">
        <v>215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216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217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&amp;LC732B179&amp;C&amp;R5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Бурухін</cp:lastModifiedBy>
  <cp:lastPrinted>2023-01-04T13:42:47Z</cp:lastPrinted>
  <dcterms:created xsi:type="dcterms:W3CDTF">2004-04-20T14:33:35Z</dcterms:created>
  <dcterms:modified xsi:type="dcterms:W3CDTF">2023-01-04T13:43:11Z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1-мзс_00701_4.2022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C732B179</vt:lpwstr>
  </property>
  <property fmtid="{D5CDD505-2E9C-101B-9397-08002B2CF9AE}" pid="9" name="Підрозділ">
    <vt:lpwstr>Маньківський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