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20730" windowHeight="450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5725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E46"/>
  <c r="F16"/>
  <c r="G16"/>
  <c r="H16"/>
  <c r="I16"/>
  <c r="I4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D7" i="22"/>
  <c r="J45" i="15"/>
  <c r="J46"/>
  <c r="I45"/>
  <c r="H45"/>
  <c r="H46"/>
  <c r="D9" i="22"/>
  <c r="G45" i="15"/>
  <c r="G46"/>
  <c r="F45"/>
  <c r="F46"/>
  <c r="D8" i="22"/>
  <c r="E45" i="15"/>
  <c r="L45"/>
  <c r="D10" i="22"/>
  <c r="L46" i="15"/>
  <c r="D3" i="22"/>
  <c r="K46" i="15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<sst xmlns="http://schemas.openxmlformats.org/spreadsheetml/2006/main" count="290" uniqueCount="218">
  <si>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</si>
  <si>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</si>
  <si>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</si>
  <si>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</si>
  <si>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</si>
  <si>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</si>
  <si>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</si>
  <si>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</si>
  <si>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</si>
  <si>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</si>
  <si>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</si>
  <si>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</si>
  <si>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</si>
  <si>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</si>
  <si>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</si>
  <si>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</si>
  <si>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</si>
  <si>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</si>
  <si>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</si>
  <si>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</si>
  <si>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</si>
  <si>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</si>
  <si>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</si>
  <si>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</si>
  <si>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</si>
  <si>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</si>
  <si>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</si>
  <si>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</si>
  <si>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</si>
  <si>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</si>
  <si>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</si>
  <si>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</si>
  <si>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</si>
  <si>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</si>
  <si>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</si>
  <si>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</si>
  <si>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</si>
  <si>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</si>
  <si>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</si>
  <si>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</si>
  <si>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</si>
  <si>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</si>
  <si>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</si>
  <si>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</si>
  <si>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</si>
  <si>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</si>
  <si>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</si>
  <si>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</si>
  <si>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</si>
  <si>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</si>
  <si>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</si>
  <si>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</si>
  <si>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</si>
  <si>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</si>
  <si>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</si>
  <si>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</si>
  <si>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</si>
  <si>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</si>
  <si>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</si>
  <si>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</si>
  <si>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</si>
  <si>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</si>
  <si>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</si>
  <si>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</si>
  <si>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</si>
  <si>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</si>
  <si>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</si>
  <si>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</si>
  <si>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</si>
  <si>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</si>
  <si>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</si>
  <si>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</si>
  <si>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</si>
  <si>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</si>
  <si>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</si>
  <si>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</si>
  <si>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</si>
  <si>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</si>
  <si>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</si>
  <si>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</si>
  <si>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</si>
  <si>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</si>
  <si>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</si>
  <si>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</si>
  <si>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</si>
  <si>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</si>
  <si>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</si>
  <si>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</si>
  <si>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</si>
  <si>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</si>
  <si>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</si>
  <si>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</si>
  <si>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</si>
  <si>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</si>
  <si>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</si>
  <si>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</si>
  <si>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</si>
  <si>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</si>
  <si>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</si>
  <si>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</si>
  <si>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</si>
  <si>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</si>
  <si>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</si>
  <si>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</si>
  <si>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</si>
  <si>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</si>
  <si>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</si>
  <si>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</si>
  <si>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</si>
  <si>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</si>
  <si>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</si>
  <si>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</si>
  <si>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</si>
  <si>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</si>
  <si>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</si>
  <si>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</si>
  <si>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</si>
  <si>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</si>
  <si>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</si>
  <si>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</si>
  <si>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</si>
  <si>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</si>
  <si>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</si>
  <si>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</si>
  <si>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</si>
  <si>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</si>
  <si>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</si>
  <si>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</si>
  <si>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</si>
  <si>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</si>
  <si>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</si>
  <si>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</si>
  <si>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</si>
  <si>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</si>
  <si>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</si>
  <si>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</si>
  <si>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</si>
  <si>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</si>
  <si>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</si>
  <si>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</si>
  <si>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</si>
  <si>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</si>
  <si>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</si>
  <si>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</si>
  <si>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</si>
  <si>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</si>
  <si>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</si>
  <si>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</si>
  <si>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</si>
  <si>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</si>
  <si>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</si>
  <si>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</si>
  <si>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</si>
  <si>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</si>
  <si>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</si>
  <si>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</si>
  <si>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</si>
  <si>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</si>
  <si>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</si>
  <si>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</si>
  <si>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</si>
  <si>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</si>
  <si>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</si>
  <si>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</si>
  <si>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</si>
  <si>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</si>
  <si>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</si>
  <si>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</si>
  <si>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</si>
  <si>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</si>
  <si>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</si>
  <si>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</si>
  <si>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</si>
  <si>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</si>
  <si>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</si>
  <si>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</si>
  <si>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</si>
  <si>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</si>
  <si>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</si>
  <si>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</si>
  <si>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</si>
  <si>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</si>
  <si>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</si>
  <si>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</si>
  <si>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</si>
  <si>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</si>
  <si>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</si>
  <si>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</si>
  <si>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</si>
  <si>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</si>
  <si>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</si>
  <si>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</si>
  <si>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</si>
  <si>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</si>
  <si>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</si>
  <si>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</si>
  <si>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</si>
  <si>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</si>
  <si>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</si>
  <si>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</si>
  <si>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</si>
  <si>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</si>
  <si>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</si>
  <si>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</si>
  <si>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</si>
  <si>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</si>
  <si>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</si>
  <si>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Маньківський районний суд Черкаської області</t>
  </si>
  <si>
    <t>20100.смт. Маньківка.вул. Соборна 8</t>
  </si>
  <si>
    <t>Доручення судів України / іноземних судів</t>
  </si>
  <si>
    <t xml:space="preserve">Розглянуто справ судом присяжних </t>
  </si>
  <si>
    <t>І.Д. Калієвський</t>
  </si>
  <si>
    <t>С.П. Пархомчук</t>
  </si>
  <si>
    <t>(04748) 6-19-43</t>
  </si>
  <si>
    <t>(04748) 6-10-68</t>
  </si>
  <si>
    <t>inbox@mn.ck.court.gov.ua</t>
  </si>
  <si>
    <t>13 січня 2021 року</t>
  </si>
  <si>
    <t>Голова суду: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</si>
</sst>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5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textRotation="90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1:8" ht="14.25" customHeight="1">
      <c r="B4" s="145"/>
      <c r="C4" s="145"/>
      <c r="D4" s="145"/>
      <c r="E4" s="145"/>
      <c r="F4" s="145"/>
      <c r="G4" s="145"/>
      <c r="H4" s="145"/>
    </row>
    <row r="5" spans="1:8" ht="18.95" customHeight="1">
      <c r="B5" s="144"/>
      <c r="C5" s="144"/>
      <c r="D5" s="144"/>
      <c r="E5" s="144"/>
      <c r="F5" s="144"/>
      <c r="G5" s="144"/>
      <c r="H5" s="144"/>
    </row>
    <row r="6" spans="1:8" ht="18.95" customHeight="1">
      <c r="B6" s="12"/>
      <c r="C6" s="144" t="s">
        <v>206</v>
      </c>
      <c r="D6" s="144"/>
      <c r="E6" s="144"/>
      <c r="F6" s="144"/>
      <c r="G6" s="144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9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9" ht="12.75" customHeight="1">
      <c r="A18" s="34"/>
      <c r="B18" s="120" t="s">
        <v>19</v>
      </c>
      <c r="C18" s="121"/>
      <c r="D18" s="122"/>
      <c r="E18" s="128"/>
    </row>
    <row r="19" spans="1:9" ht="12.75" customHeight="1">
      <c r="A19" s="34"/>
      <c r="B19" s="120" t="s">
        <v>167</v>
      </c>
      <c r="C19" s="121"/>
      <c r="D19" s="122"/>
      <c r="E19" s="128"/>
      <c r="F19" s="123"/>
      <c r="G19" s="124"/>
      <c r="H19" s="124"/>
    </row>
    <row r="20" spans="1:9" ht="12.95" customHeight="1">
      <c r="A20" s="34"/>
      <c r="B20" s="125"/>
      <c r="C20" s="126"/>
      <c r="D20" s="127"/>
      <c r="E20" s="128"/>
      <c r="F20" s="118"/>
      <c r="G20" s="119"/>
      <c r="H20" s="119"/>
    </row>
    <row r="21" spans="1:9" ht="12.95" customHeight="1">
      <c r="A21" s="34"/>
      <c r="B21" s="25"/>
      <c r="C21" s="26"/>
      <c r="D21" s="34"/>
      <c r="E21" s="35"/>
      <c r="F21" s="118"/>
      <c r="G21" s="119"/>
      <c r="H21" s="119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2" t="s">
        <v>21</v>
      </c>
      <c r="C33" s="133"/>
      <c r="D33" s="140" t="s">
        <v>207</v>
      </c>
      <c r="E33" s="140"/>
      <c r="F33" s="140"/>
      <c r="G33" s="140"/>
      <c r="H33" s="141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2" t="s">
        <v>208</v>
      </c>
      <c r="E35" s="142"/>
      <c r="F35" s="142"/>
      <c r="G35" s="142"/>
      <c r="H35" s="143"/>
      <c r="I35" s="28"/>
    </row>
    <row r="36" spans="1:9" ht="12.9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9" ht="12.95" customHeight="1">
      <c r="A37" s="34"/>
      <c r="B37" s="134"/>
      <c r="C37" s="135"/>
      <c r="D37" s="135"/>
      <c r="E37" s="135"/>
      <c r="F37" s="135"/>
      <c r="G37" s="135"/>
      <c r="H37" s="136"/>
    </row>
    <row r="38" spans="1:9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9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&amp;C&amp;LD22E74D4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50" t="s">
        <v>192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169</v>
      </c>
      <c r="F6" s="105">
        <v>127</v>
      </c>
      <c r="G6" s="105">
        <v>2</v>
      </c>
      <c r="H6" s="105">
        <v>126</v>
      </c>
      <c r="I6" s="105" t="s">
        <v>205</v>
      </c>
      <c r="J6" s="105">
        <v>43</v>
      </c>
      <c r="K6" s="84">
        <v>18</v>
      </c>
      <c r="L6" s="91">
        <f t="shared" ref="L6:L46" si="0">E6-F6</f>
        <v>42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230</v>
      </c>
      <c r="F7" s="105">
        <v>229</v>
      </c>
      <c r="G7" s="105"/>
      <c r="H7" s="105">
        <v>229</v>
      </c>
      <c r="I7" s="105">
        <v>208</v>
      </c>
      <c r="J7" s="105">
        <v>1</v>
      </c>
      <c r="K7" s="84"/>
      <c r="L7" s="91">
        <f t="shared" si="0"/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63</v>
      </c>
      <c r="F9" s="105">
        <v>61</v>
      </c>
      <c r="G9" s="105"/>
      <c r="H9" s="85">
        <v>57</v>
      </c>
      <c r="I9" s="105">
        <v>36</v>
      </c>
      <c r="J9" s="105">
        <v>6</v>
      </c>
      <c r="K9" s="84"/>
      <c r="L9" s="91">
        <f t="shared" si="0"/>
        <v>2</v>
      </c>
    </row>
    <row r="10" spans="1:12" s="4" customFormat="1" ht="27" customHeight="1">
      <c r="A10" s="168"/>
      <c r="B10" s="165" t="s">
        <v>172</v>
      </c>
      <c r="C10" s="166"/>
      <c r="D10" s="39">
        <v>5</v>
      </c>
      <c r="E10" s="105">
        <v>8</v>
      </c>
      <c r="F10" s="105">
        <v>6</v>
      </c>
      <c r="G10" s="105"/>
      <c r="H10" s="105">
        <v>7</v>
      </c>
      <c r="I10" s="105"/>
      <c r="J10" s="105">
        <v>1</v>
      </c>
      <c r="K10" s="84"/>
      <c r="L10" s="91">
        <f t="shared" si="0"/>
        <v>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68"/>
      <c r="B12" s="165" t="s">
        <v>191</v>
      </c>
      <c r="C12" s="166"/>
      <c r="D12" s="39">
        <v>7</v>
      </c>
      <c r="E12" s="105">
        <v>12</v>
      </c>
      <c r="F12" s="105">
        <v>12</v>
      </c>
      <c r="G12" s="105"/>
      <c r="H12" s="105">
        <v>12</v>
      </c>
      <c r="I12" s="105">
        <v>9</v>
      </c>
      <c r="J12" s="105"/>
      <c r="K12" s="84"/>
      <c r="L12" s="91">
        <f t="shared" si="0"/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68"/>
      <c r="B14" s="174" t="s">
        <v>193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 t="shared" si="0"/>
        <v>0</v>
      </c>
    </row>
    <row r="15" spans="1:12" s="4" customFormat="1" ht="15" customHeight="1">
      <c r="A15" s="168"/>
      <c r="B15" s="165" t="s">
        <v>202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 t="shared" ref="E16:K16" si="1">SUM(E6:E15)</f>
        <v>483</v>
      </c>
      <c r="F16" s="86">
        <f t="shared" si="1"/>
        <v>436</v>
      </c>
      <c r="G16" s="86">
        <f t="shared" si="1"/>
        <v>2</v>
      </c>
      <c r="H16" s="86">
        <f t="shared" si="1"/>
        <v>432</v>
      </c>
      <c r="I16" s="86">
        <f t="shared" si="1"/>
        <v>254</v>
      </c>
      <c r="J16" s="86">
        <f t="shared" si="1"/>
        <v>51</v>
      </c>
      <c r="K16" s="86">
        <f t="shared" si="1"/>
        <v>18</v>
      </c>
      <c r="L16" s="91">
        <f t="shared" si="0"/>
        <v>47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18</v>
      </c>
      <c r="F17" s="84">
        <v>18</v>
      </c>
      <c r="G17" s="84"/>
      <c r="H17" s="84">
        <v>18</v>
      </c>
      <c r="I17" s="84">
        <v>17</v>
      </c>
      <c r="J17" s="84"/>
      <c r="K17" s="84"/>
      <c r="L17" s="91">
        <f t="shared" si="0"/>
        <v>0</v>
      </c>
    </row>
    <row r="18" spans="1:12" ht="13.5" customHeight="1">
      <c r="A18" s="168"/>
      <c r="B18" s="96"/>
      <c r="C18" s="97" t="s">
        <v>169</v>
      </c>
      <c r="D18" s="39">
        <v>13</v>
      </c>
      <c r="E18" s="84">
        <v>21</v>
      </c>
      <c r="F18" s="84">
        <v>18</v>
      </c>
      <c r="G18" s="84">
        <v>1</v>
      </c>
      <c r="H18" s="84">
        <v>17</v>
      </c>
      <c r="I18" s="84">
        <v>9</v>
      </c>
      <c r="J18" s="84">
        <v>4</v>
      </c>
      <c r="K18" s="84"/>
      <c r="L18" s="91">
        <f t="shared" si="0"/>
        <v>3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68"/>
      <c r="B21" s="157" t="s">
        <v>172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8"/>
      <c r="B23" s="157" t="s">
        <v>194</v>
      </c>
      <c r="C23" s="158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 t="shared" si="0"/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24</v>
      </c>
      <c r="F25" s="94">
        <v>21</v>
      </c>
      <c r="G25" s="94">
        <v>1</v>
      </c>
      <c r="H25" s="94">
        <v>20</v>
      </c>
      <c r="I25" s="94">
        <v>9</v>
      </c>
      <c r="J25" s="94">
        <v>4</v>
      </c>
      <c r="K25" s="94"/>
      <c r="L25" s="91">
        <f t="shared" si="0"/>
        <v>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37</v>
      </c>
      <c r="F26" s="84">
        <v>37</v>
      </c>
      <c r="G26" s="84"/>
      <c r="H26" s="84">
        <v>37</v>
      </c>
      <c r="I26" s="84">
        <v>36</v>
      </c>
      <c r="J26" s="84"/>
      <c r="K26" s="84"/>
      <c r="L26" s="91">
        <f t="shared" si="0"/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 t="shared" si="0"/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410</v>
      </c>
      <c r="F28" s="84">
        <v>404</v>
      </c>
      <c r="G28" s="84">
        <v>2</v>
      </c>
      <c r="H28" s="84">
        <v>400</v>
      </c>
      <c r="I28" s="84">
        <v>389</v>
      </c>
      <c r="J28" s="84">
        <v>10</v>
      </c>
      <c r="K28" s="84"/>
      <c r="L28" s="91">
        <f t="shared" si="0"/>
        <v>6</v>
      </c>
    </row>
    <row r="29" spans="1:12" ht="14.25" customHeight="1">
      <c r="A29" s="162"/>
      <c r="B29" s="95"/>
      <c r="C29" s="97" t="s">
        <v>170</v>
      </c>
      <c r="D29" s="39">
        <v>24</v>
      </c>
      <c r="E29" s="84">
        <v>482</v>
      </c>
      <c r="F29" s="84">
        <v>396</v>
      </c>
      <c r="G29" s="84">
        <v>3</v>
      </c>
      <c r="H29" s="84">
        <v>416</v>
      </c>
      <c r="I29" s="84">
        <v>364</v>
      </c>
      <c r="J29" s="84">
        <v>66</v>
      </c>
      <c r="K29" s="84">
        <v>5</v>
      </c>
      <c r="L29" s="91">
        <f t="shared" si="0"/>
        <v>86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54</v>
      </c>
      <c r="F30" s="84">
        <v>54</v>
      </c>
      <c r="G30" s="84"/>
      <c r="H30" s="84">
        <v>54</v>
      </c>
      <c r="I30" s="84">
        <v>53</v>
      </c>
      <c r="J30" s="84"/>
      <c r="K30" s="84"/>
      <c r="L30" s="91">
        <f t="shared" si="0"/>
        <v>0</v>
      </c>
    </row>
    <row r="31" spans="1:12" ht="18" customHeight="1">
      <c r="A31" s="162"/>
      <c r="B31" s="95"/>
      <c r="C31" s="97" t="s">
        <v>171</v>
      </c>
      <c r="D31" s="39">
        <v>26</v>
      </c>
      <c r="E31" s="84">
        <v>56</v>
      </c>
      <c r="F31" s="84">
        <v>55</v>
      </c>
      <c r="G31" s="84"/>
      <c r="H31" s="84">
        <v>52</v>
      </c>
      <c r="I31" s="84">
        <v>48</v>
      </c>
      <c r="J31" s="84">
        <v>4</v>
      </c>
      <c r="K31" s="84"/>
      <c r="L31" s="91">
        <f t="shared" si="0"/>
        <v>1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2"/>
      <c r="B33" s="157" t="s">
        <v>173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2"/>
      <c r="B35" s="157" t="s">
        <v>194</v>
      </c>
      <c r="C35" s="158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 t="shared" si="0"/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4</v>
      </c>
      <c r="F36" s="84">
        <v>4</v>
      </c>
      <c r="G36" s="84"/>
      <c r="H36" s="84">
        <v>3</v>
      </c>
      <c r="I36" s="84">
        <v>2</v>
      </c>
      <c r="J36" s="84">
        <v>1</v>
      </c>
      <c r="K36" s="84"/>
      <c r="L36" s="91">
        <f t="shared" si="0"/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36</v>
      </c>
      <c r="F37" s="84">
        <v>36</v>
      </c>
      <c r="G37" s="84"/>
      <c r="H37" s="84">
        <v>34</v>
      </c>
      <c r="I37" s="84">
        <v>30</v>
      </c>
      <c r="J37" s="84">
        <v>2</v>
      </c>
      <c r="K37" s="84"/>
      <c r="L37" s="91">
        <f t="shared" si="0"/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2"/>
      <c r="B39" s="157" t="s">
        <v>209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644</v>
      </c>
      <c r="F40" s="94">
        <v>557</v>
      </c>
      <c r="G40" s="94">
        <v>4</v>
      </c>
      <c r="H40" s="94">
        <v>561</v>
      </c>
      <c r="I40" s="94">
        <v>481</v>
      </c>
      <c r="J40" s="94">
        <v>83</v>
      </c>
      <c r="K40" s="94">
        <v>5</v>
      </c>
      <c r="L40" s="91">
        <f t="shared" si="0"/>
        <v>87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438</v>
      </c>
      <c r="F41" s="84">
        <v>415</v>
      </c>
      <c r="G41" s="84"/>
      <c r="H41" s="84">
        <v>418</v>
      </c>
      <c r="I41" s="84" t="s">
        <v>205</v>
      </c>
      <c r="J41" s="84">
        <v>20</v>
      </c>
      <c r="K41" s="84">
        <v>1</v>
      </c>
      <c r="L41" s="91">
        <f t="shared" si="0"/>
        <v>23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16</v>
      </c>
      <c r="F42" s="84">
        <v>16</v>
      </c>
      <c r="G42" s="84"/>
      <c r="H42" s="84">
        <v>15</v>
      </c>
      <c r="I42" s="84" t="s">
        <v>205</v>
      </c>
      <c r="J42" s="84">
        <v>1</v>
      </c>
      <c r="K42" s="84"/>
      <c r="L42" s="91">
        <f t="shared" si="0"/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15</v>
      </c>
      <c r="F43" s="84">
        <v>15</v>
      </c>
      <c r="G43" s="84"/>
      <c r="H43" s="84">
        <v>15</v>
      </c>
      <c r="I43" s="84">
        <v>9</v>
      </c>
      <c r="J43" s="84"/>
      <c r="K43" s="84"/>
      <c r="L43" s="91">
        <f t="shared" si="0"/>
        <v>0</v>
      </c>
    </row>
    <row r="44" spans="1:12" ht="15.75" customHeight="1">
      <c r="A44" s="149"/>
      <c r="B44" s="163" t="s">
        <v>194</v>
      </c>
      <c r="C44" s="164"/>
      <c r="D44" s="39">
        <v>39</v>
      </c>
      <c r="E44" s="84">
        <v>7</v>
      </c>
      <c r="F44" s="84">
        <v>7</v>
      </c>
      <c r="G44" s="84"/>
      <c r="H44" s="84">
        <v>7</v>
      </c>
      <c r="I44" s="84">
        <v>5</v>
      </c>
      <c r="J44" s="84"/>
      <c r="K44" s="84"/>
      <c r="L44" s="91">
        <f t="shared" si="0"/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460</v>
      </c>
      <c r="F45" s="84">
        <f>F41+F43+F44</f>
        <v>437</v>
      </c>
      <c r="G45" s="84">
        <f>G41+G43+G44</f>
        <v>0</v>
      </c>
      <c r="H45" s="84">
        <f>H41+H43+H44</f>
        <v>440</v>
      </c>
      <c r="I45" s="84">
        <f>I43+I44</f>
        <v>14</v>
      </c>
      <c r="J45" s="84">
        <f>J41+J43+J44</f>
        <v>20</v>
      </c>
      <c r="K45" s="84">
        <f>K41+K43+K44</f>
        <v>1</v>
      </c>
      <c r="L45" s="91">
        <f t="shared" si="0"/>
        <v>23</v>
      </c>
    </row>
    <row r="46" spans="1:12">
      <c r="A46" s="159" t="s">
        <v>195</v>
      </c>
      <c r="B46" s="159"/>
      <c r="C46" s="159"/>
      <c r="D46" s="39">
        <v>41</v>
      </c>
      <c r="E46" s="84">
        <f t="shared" ref="E46:K46" si="2">E16+E25+E40+E45</f>
        <v>1611</v>
      </c>
      <c r="F46" s="84">
        <f t="shared" si="2"/>
        <v>1451</v>
      </c>
      <c r="G46" s="84">
        <f t="shared" si="2"/>
        <v>7</v>
      </c>
      <c r="H46" s="84">
        <f t="shared" si="2"/>
        <v>1453</v>
      </c>
      <c r="I46" s="84">
        <f t="shared" si="2"/>
        <v>758</v>
      </c>
      <c r="J46" s="84">
        <f t="shared" si="2"/>
        <v>158</v>
      </c>
      <c r="K46" s="84">
        <f t="shared" si="2"/>
        <v>24</v>
      </c>
      <c r="L46" s="91">
        <f t="shared" si="0"/>
        <v>160</v>
      </c>
    </row>
    <row r="47" spans="1:12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&amp;R2&amp;C&amp;R2&amp;LD22E74D4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196</v>
      </c>
      <c r="C3" s="215"/>
      <c r="D3" s="215"/>
      <c r="E3" s="215"/>
      <c r="F3" s="69">
        <v>1</v>
      </c>
      <c r="G3" s="84">
        <v>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6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26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112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4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473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196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9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9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9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9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9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9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9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9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9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9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9" ht="12" customHeight="1">
      <c r="A43" s="230"/>
      <c r="B43" s="189"/>
      <c r="C43" s="184" t="s">
        <v>174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196</v>
      </c>
      <c r="C44" s="197"/>
      <c r="D44" s="197"/>
      <c r="E44" s="198"/>
      <c r="F44" s="69">
        <v>42</v>
      </c>
      <c r="G44" s="94">
        <v>3</v>
      </c>
      <c r="I44" s="93"/>
    </row>
    <row r="45" spans="1:9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39</v>
      </c>
    </row>
    <row r="46" spans="1:9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28</v>
      </c>
    </row>
    <row r="47" spans="1:9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9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174</v>
      </c>
      <c r="D59" s="185"/>
      <c r="E59" s="18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&amp;R3&amp;C&amp;R3&amp;LD22E74D4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126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51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55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168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364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210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197</v>
      </c>
      <c r="E27" s="256"/>
      <c r="F27" s="256"/>
      <c r="G27" s="257"/>
      <c r="H27" s="10">
        <v>25</v>
      </c>
      <c r="I27" s="86">
        <v>12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10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10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10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9</v>
      </c>
    </row>
    <row r="36" spans="1:10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</v>
      </c>
    </row>
    <row r="37" spans="1:10" ht="12.75" customHeight="1">
      <c r="A37" s="320" t="s">
        <v>112</v>
      </c>
      <c r="B37" s="273" t="s">
        <v>198</v>
      </c>
      <c r="C37" s="274"/>
      <c r="D37" s="279" t="s">
        <v>199</v>
      </c>
      <c r="E37" s="279"/>
      <c r="F37" s="279"/>
      <c r="G37" s="279"/>
      <c r="H37" s="10">
        <v>35</v>
      </c>
      <c r="I37" s="94">
        <v>3</v>
      </c>
      <c r="J37" s="114"/>
    </row>
    <row r="38" spans="1:10" ht="12.75" customHeight="1">
      <c r="A38" s="321"/>
      <c r="B38" s="275"/>
      <c r="C38" s="276"/>
      <c r="D38" s="279" t="s">
        <v>200</v>
      </c>
      <c r="E38" s="279"/>
      <c r="F38" s="279"/>
      <c r="G38" s="279"/>
      <c r="H38" s="10">
        <v>36</v>
      </c>
      <c r="I38" s="94">
        <v>174</v>
      </c>
    </row>
    <row r="39" spans="1:10" ht="15" customHeight="1">
      <c r="A39" s="321"/>
      <c r="B39" s="277"/>
      <c r="C39" s="278"/>
      <c r="D39" s="280" t="s">
        <v>201</v>
      </c>
      <c r="E39" s="280"/>
      <c r="F39" s="280"/>
      <c r="G39" s="280"/>
      <c r="H39" s="10">
        <v>37</v>
      </c>
      <c r="I39" s="94">
        <v>109</v>
      </c>
    </row>
    <row r="40" spans="1:10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508</v>
      </c>
    </row>
    <row r="41" spans="1:10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136</v>
      </c>
    </row>
    <row r="42" spans="1:10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10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6245355</v>
      </c>
    </row>
    <row r="44" spans="1:10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1347866</v>
      </c>
    </row>
    <row r="45" spans="1:10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10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10</v>
      </c>
    </row>
    <row r="47" spans="1:10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13</v>
      </c>
    </row>
    <row r="48" spans="1:10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37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181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182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183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185</v>
      </c>
      <c r="B57" s="282"/>
      <c r="C57" s="282"/>
      <c r="D57" s="283"/>
      <c r="E57" s="115">
        <f>E58+E61+E62+E63</f>
        <v>1351</v>
      </c>
      <c r="F57" s="115">
        <f>F58+F61+F62+F63</f>
        <v>89</v>
      </c>
      <c r="G57" s="115">
        <f>G58+G61+G62+G63</f>
        <v>13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406</v>
      </c>
      <c r="F58" s="94">
        <v>20</v>
      </c>
      <c r="G58" s="94">
        <v>6</v>
      </c>
      <c r="H58" s="94"/>
      <c r="I58" s="94"/>
    </row>
    <row r="59" spans="1:9" ht="13.5" customHeight="1">
      <c r="A59" s="284" t="s">
        <v>203</v>
      </c>
      <c r="B59" s="285"/>
      <c r="C59" s="285"/>
      <c r="D59" s="286"/>
      <c r="E59" s="86">
        <v>103</v>
      </c>
      <c r="F59" s="86">
        <v>18</v>
      </c>
      <c r="G59" s="86">
        <v>5</v>
      </c>
      <c r="H59" s="86"/>
      <c r="I59" s="86"/>
    </row>
    <row r="60" spans="1:9" ht="13.5" customHeight="1">
      <c r="A60" s="284" t="s">
        <v>204</v>
      </c>
      <c r="B60" s="285"/>
      <c r="C60" s="285"/>
      <c r="D60" s="286"/>
      <c r="E60" s="86">
        <v>229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15</v>
      </c>
      <c r="F61" s="84">
        <v>5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495</v>
      </c>
      <c r="F62" s="84">
        <v>59</v>
      </c>
      <c r="G62" s="84">
        <v>7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435</v>
      </c>
      <c r="F63" s="84">
        <v>5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184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185</v>
      </c>
      <c r="B67" s="317"/>
      <c r="C67" s="317"/>
      <c r="D67" s="317"/>
      <c r="E67" s="318"/>
      <c r="F67" s="107">
        <v>741</v>
      </c>
      <c r="G67" s="108">
        <v>8083933</v>
      </c>
      <c r="H67" s="101"/>
      <c r="I67" s="101"/>
    </row>
    <row r="68" spans="1:9" ht="12.75" customHeight="1">
      <c r="A68" s="319" t="s">
        <v>186</v>
      </c>
      <c r="B68" s="306" t="s">
        <v>187</v>
      </c>
      <c r="C68" s="307"/>
      <c r="D68" s="307"/>
      <c r="E68" s="308"/>
      <c r="F68" s="109">
        <v>387</v>
      </c>
      <c r="G68" s="88">
        <v>7470444</v>
      </c>
      <c r="H68" s="102"/>
      <c r="I68" s="103"/>
    </row>
    <row r="69" spans="1:9">
      <c r="A69" s="319"/>
      <c r="B69" s="306" t="s">
        <v>188</v>
      </c>
      <c r="C69" s="307"/>
      <c r="D69" s="307"/>
      <c r="E69" s="308"/>
      <c r="F69" s="109">
        <v>354</v>
      </c>
      <c r="G69" s="88">
        <v>613489</v>
      </c>
      <c r="H69" s="102"/>
      <c r="I69" s="103"/>
    </row>
    <row r="70" spans="1:9" ht="15.75" customHeight="1">
      <c r="A70" s="302" t="s">
        <v>189</v>
      </c>
      <c r="B70" s="309" t="s">
        <v>113</v>
      </c>
      <c r="C70" s="310"/>
      <c r="D70" s="310"/>
      <c r="E70" s="311"/>
      <c r="F70" s="110">
        <v>254</v>
      </c>
      <c r="G70" s="108">
        <v>260208</v>
      </c>
      <c r="H70" s="102"/>
      <c r="I70" s="103"/>
    </row>
    <row r="71" spans="1:9">
      <c r="A71" s="302"/>
      <c r="B71" s="303" t="s">
        <v>190</v>
      </c>
      <c r="C71" s="304"/>
      <c r="D71" s="304"/>
      <c r="E71" s="305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&amp;R4&amp;C&amp;R4&amp;LD22E74D4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opLeftCell="A7" workbookViewId="0">
      <selection activeCell="A20" sqref="A20:B20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175</v>
      </c>
      <c r="B3" s="216"/>
      <c r="C3" s="10">
        <v>1</v>
      </c>
      <c r="D3" s="111">
        <f>IF('розділ 1 '!J46&lt;&gt;0,'розділ 1 '!K46*100/'розділ 1 '!J46,0)</f>
        <v>15.189873417721518</v>
      </c>
    </row>
    <row r="4" spans="1:4" ht="18" customHeight="1">
      <c r="A4" s="329" t="s">
        <v>1</v>
      </c>
      <c r="B4" s="64" t="s">
        <v>176</v>
      </c>
      <c r="C4" s="10">
        <v>2</v>
      </c>
      <c r="D4" s="111">
        <f>IF('розділ 1 '!J16&lt;&gt;0,'розділ 1 '!K16*100/'розділ 1 '!J16,0)</f>
        <v>35.294117647058826</v>
      </c>
    </row>
    <row r="5" spans="1:4" ht="18" customHeight="1">
      <c r="A5" s="330"/>
      <c r="B5" s="64" t="s">
        <v>177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178</v>
      </c>
      <c r="C6" s="10">
        <v>4</v>
      </c>
      <c r="D6" s="111">
        <f>IF('розділ 1 '!J40&lt;&gt;0,'розділ 1 '!K40*100/'розділ 1 '!J40,0)</f>
        <v>6.024096385542169</v>
      </c>
    </row>
    <row r="7" spans="1:4" ht="18" customHeight="1">
      <c r="A7" s="330"/>
      <c r="B7" s="67" t="s">
        <v>179</v>
      </c>
      <c r="C7" s="10">
        <v>5</v>
      </c>
      <c r="D7" s="111">
        <f>IF('розділ 1 '!J45&lt;&gt;0,'розділ 1 '!K45*100/'розділ 1 '!J45,0)</f>
        <v>5</v>
      </c>
    </row>
    <row r="8" spans="1:4" ht="18" customHeight="1">
      <c r="A8" s="216" t="s">
        <v>180</v>
      </c>
      <c r="B8" s="216"/>
      <c r="C8" s="10">
        <v>6</v>
      </c>
      <c r="D8" s="111">
        <f>IF('розділ 1 '!F46&lt;&gt;0,'розділ 1 '!H46*100/'розділ 1 '!F46,0)</f>
        <v>100.13783597518952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484.33333333333331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537</v>
      </c>
    </row>
    <row r="11" spans="1:4" ht="16.5" customHeight="1">
      <c r="A11" s="209" t="s">
        <v>62</v>
      </c>
      <c r="B11" s="211"/>
      <c r="C11" s="10">
        <v>9</v>
      </c>
      <c r="D11" s="84">
        <v>31</v>
      </c>
    </row>
    <row r="12" spans="1:4" ht="16.5" customHeight="1">
      <c r="A12" s="272" t="s">
        <v>103</v>
      </c>
      <c r="B12" s="272"/>
      <c r="C12" s="10">
        <v>10</v>
      </c>
      <c r="D12" s="84">
        <v>21</v>
      </c>
    </row>
    <row r="13" spans="1:4" ht="16.5" customHeight="1">
      <c r="A13" s="284" t="s">
        <v>203</v>
      </c>
      <c r="B13" s="286"/>
      <c r="C13" s="10">
        <v>11</v>
      </c>
      <c r="D13" s="94">
        <v>58</v>
      </c>
    </row>
    <row r="14" spans="1:4" ht="16.5" customHeight="1">
      <c r="A14" s="284" t="s">
        <v>204</v>
      </c>
      <c r="B14" s="286"/>
      <c r="C14" s="10">
        <v>12</v>
      </c>
      <c r="D14" s="94">
        <v>1</v>
      </c>
    </row>
    <row r="15" spans="1:4" ht="16.5" customHeight="1">
      <c r="A15" s="272" t="s">
        <v>30</v>
      </c>
      <c r="B15" s="272"/>
      <c r="C15" s="10">
        <v>13</v>
      </c>
      <c r="D15" s="84">
        <v>76</v>
      </c>
    </row>
    <row r="16" spans="1:4" ht="16.5" customHeight="1">
      <c r="A16" s="272" t="s">
        <v>104</v>
      </c>
      <c r="B16" s="272"/>
      <c r="C16" s="10">
        <v>14</v>
      </c>
      <c r="D16" s="84">
        <v>46</v>
      </c>
    </row>
    <row r="17" spans="1:7" ht="16.5" customHeight="1">
      <c r="A17" s="272" t="s">
        <v>108</v>
      </c>
      <c r="B17" s="272"/>
      <c r="C17" s="10">
        <v>15</v>
      </c>
      <c r="D17" s="84">
        <v>20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5" t="s">
        <v>217</v>
      </c>
      <c r="B20" s="325"/>
      <c r="C20" s="326" t="s">
        <v>211</v>
      </c>
      <c r="D20" s="326"/>
    </row>
    <row r="21" spans="1:7" ht="15.75" customHeight="1">
      <c r="A21" s="59"/>
      <c r="B21" s="79" t="s">
        <v>97</v>
      </c>
      <c r="C21" s="327" t="s">
        <v>98</v>
      </c>
      <c r="D21" s="327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212</v>
      </c>
      <c r="D23" s="328"/>
      <c r="G23" s="93"/>
    </row>
    <row r="24" spans="1:7" ht="15.75" customHeight="1">
      <c r="A24" s="61"/>
      <c r="B24" s="79" t="s">
        <v>97</v>
      </c>
      <c r="C24" s="327" t="s">
        <v>98</v>
      </c>
      <c r="D24" s="327"/>
    </row>
    <row r="25" spans="1:7">
      <c r="A25" s="62" t="s">
        <v>99</v>
      </c>
      <c r="B25" s="82"/>
      <c r="C25" s="331" t="s">
        <v>213</v>
      </c>
      <c r="D25" s="331"/>
    </row>
    <row r="26" spans="1:7">
      <c r="A26" s="63" t="s">
        <v>100</v>
      </c>
      <c r="B26" s="82"/>
      <c r="C26" s="307" t="s">
        <v>214</v>
      </c>
      <c r="D26" s="307"/>
    </row>
    <row r="27" spans="1:7">
      <c r="A27" s="62" t="s">
        <v>101</v>
      </c>
      <c r="B27" s="83"/>
      <c r="C27" s="307" t="s">
        <v>215</v>
      </c>
      <c r="D27" s="307"/>
    </row>
    <row r="28" spans="1:7" ht="15.75" customHeight="1"/>
    <row r="29" spans="1:7" ht="12.75" customHeight="1">
      <c r="C29" s="324" t="s">
        <v>216</v>
      </c>
      <c r="D29" s="324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&amp;R5&amp;C&amp;R5&amp;LD22E74D4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Бурухін</cp:lastModifiedBy>
  <cp:lastPrinted>2020-09-01T06:11:52Z</cp:lastPrinted>
  <dcterms:created xsi:type="dcterms:W3CDTF">2004-04-20T14:33:35Z</dcterms:created>
  <dcterms:modified xsi:type="dcterms:W3CDTF">2021-02-04T08:44:23Z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D22E74D4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